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dsge33\Favorites\חדשה\"/>
    </mc:Choice>
  </mc:AlternateContent>
  <bookViews>
    <workbookView xWindow="0" yWindow="0" windowWidth="14370" windowHeight="9000" activeTab="5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J18" i="2"/>
  <c r="I18" i="2"/>
  <c r="H18" i="2"/>
  <c r="C15" i="7" l="1"/>
  <c r="I19" i="3"/>
  <c r="B15" i="7" l="1"/>
  <c r="E14" i="7"/>
  <c r="K16" i="3"/>
  <c r="K19" i="3" s="1"/>
  <c r="I16" i="2"/>
  <c r="J16" i="7" l="1"/>
  <c r="I16" i="7"/>
  <c r="H16" i="7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<sst xmlns="http://schemas.openxmlformats.org/spreadsheetml/2006/main" count="85" uniqueCount="51">
  <si>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</si>
  <si>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</si>
  <si>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</si>
  <si>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</si>
  <si>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</si>
  <si>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</si>
  <si>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</si>
  <si>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</si>
  <si>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</si>
  <si>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</si>
  <si>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</si>
  <si>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</si>
  <si>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מיטב דש השקעות בע"מ</t>
  </si>
  <si>
    <t>ניירות ערך סחירים</t>
  </si>
  <si>
    <t>אג"ח קונצרני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</si>
  <si>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</si>
  <si>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</si>
  <si>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</si>
  <si>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דש איפקס  אגח ג</t>
  </si>
  <si>
    <t>סה''כ היקף עסקאות לצורך רכישה או מכירה של צד קשור- מיטב דש השקעות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</si>
  <si>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</si>
  <si>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</si>
  <si>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</si>
  <si>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</si>
  <si>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</si>
  <si>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</si>
  <si>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</si>
  <si>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</si>
  <si>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</si>
  <si>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</si>
  <si>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</si>
  <si>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</si>
  <si>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</si>
  <si>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</si>
  <si>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</si>
  <si>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</si>
  <si>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</si>
  <si>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</si>
  <si>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</si>
  <si>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</si>
  <si>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</si>
  <si>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</si>
  <si>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</si>
  <si>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</si>
  <si>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</si>
  <si>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</si>
  <si>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מיטב דש השקעות בע"מ</t>
  </si>
  <si>
    <t>סה''כ</t>
  </si>
  <si>
    <t>צד קשור- קבוצת פנינסולה בע"מ</t>
  </si>
  <si>
    <t>מניות</t>
  </si>
  <si>
    <t xml:space="preserve">פנינסולה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</si>
</sst>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6" fillId="0" borderId="0" xfId="0" applyFont="1" applyFill="1" applyAlignment="1">
      <alignment horizontal="right"/>
    </xf>
    <xf numFmtId="43" fontId="0" fillId="0" borderId="0" xfId="1" applyFont="1"/>
    <xf numFmtId="2" fontId="0" fillId="0" borderId="0" xfId="0" applyNumberFormat="1"/>
    <xf numFmtId="0" fontId="0" fillId="0" borderId="0" xfId="0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3" fontId="0" fillId="0" borderId="0" xfId="1" applyFont="1" applyFill="1" applyAlignment="1">
      <alignment horizontal="right"/>
    </xf>
    <xf numFmtId="2" fontId="0" fillId="0" borderId="0" xfId="0" applyNumberFormat="1" applyFill="1"/>
    <xf numFmtId="2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3" fontId="2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30/12/2021
קבוצה: (30502) יהב רופאים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30/12/2021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יהב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30/12/2021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יהב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30/12/2021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יהב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30/12/2021 (נתונים מצרפים)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יהב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30/12/2021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יהב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workbookViewId="0">
      <selection activeCell="E16" sqref="E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22" t="s">
        <v>35</v>
      </c>
      <c r="E9" s="22"/>
      <c r="F9" s="22"/>
      <c r="G9" s="22"/>
      <c r="H9" s="22"/>
      <c r="I9" s="22"/>
      <c r="J9" s="2"/>
      <c r="K9" s="2"/>
    </row>
    <row r="10" spans="1:11" ht="82.35" customHeight="1" x14ac:dyDescent="0.25">
      <c r="A10" s="3" t="s">
        <v>31</v>
      </c>
      <c r="B10" s="3" t="s">
        <v>32</v>
      </c>
      <c r="C10" s="3" t="s">
        <v>33</v>
      </c>
      <c r="D10" s="21" t="s">
        <v>36</v>
      </c>
      <c r="E10" s="22"/>
      <c r="F10" s="21" t="s">
        <v>40</v>
      </c>
      <c r="G10" s="22"/>
      <c r="H10" s="21" t="s">
        <v>42</v>
      </c>
      <c r="I10" s="22"/>
      <c r="J10" s="21" t="s">
        <v>44</v>
      </c>
      <c r="K10" s="22"/>
    </row>
    <row r="11" spans="1:11" ht="15" x14ac:dyDescent="0.25">
      <c r="A11" s="2"/>
      <c r="B11" s="2" t="s">
        <v>10</v>
      </c>
      <c r="C11" s="2" t="s">
        <v>4</v>
      </c>
      <c r="D11" s="2" t="s">
        <v>37</v>
      </c>
      <c r="E11" s="2" t="s">
        <v>38</v>
      </c>
      <c r="F11" s="2" t="s">
        <v>37</v>
      </c>
      <c r="G11" s="2" t="s">
        <v>38</v>
      </c>
      <c r="H11" s="2" t="s">
        <v>37</v>
      </c>
      <c r="I11" s="2" t="s">
        <v>38</v>
      </c>
      <c r="J11" s="2"/>
      <c r="K11" s="2"/>
    </row>
    <row r="12" spans="1:11" ht="15" x14ac:dyDescent="0.25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1" ht="15" x14ac:dyDescent="0.25">
      <c r="A13" s="2"/>
      <c r="B13" s="22" t="s">
        <v>34</v>
      </c>
      <c r="C13" s="22"/>
      <c r="D13" s="22" t="s">
        <v>39</v>
      </c>
      <c r="E13" s="22"/>
      <c r="F13" s="22" t="s">
        <v>41</v>
      </c>
      <c r="G13" s="22"/>
      <c r="H13" s="22" t="s">
        <v>43</v>
      </c>
      <c r="I13" s="22"/>
      <c r="J13" s="22" t="s">
        <v>45</v>
      </c>
      <c r="K13" s="22"/>
    </row>
    <row r="14" spans="1:11" ht="15" x14ac:dyDescent="0.25">
      <c r="A14" s="1" t="s">
        <v>46</v>
      </c>
      <c r="E14" s="13">
        <f>'נספח 3א'!K15</f>
        <v>-1951.2433600000002</v>
      </c>
    </row>
    <row r="15" spans="1:11" ht="15" x14ac:dyDescent="0.25">
      <c r="A15" s="1" t="s">
        <v>48</v>
      </c>
      <c r="B15" s="12">
        <f>'נספח 2'!I16</f>
        <v>1142.8188600000001</v>
      </c>
      <c r="C15">
        <f>'נספח 2'!J16</f>
        <v>0.09</v>
      </c>
    </row>
    <row r="16" spans="1:11" ht="15" x14ac:dyDescent="0.25">
      <c r="A16" s="10" t="s">
        <v>47</v>
      </c>
      <c r="B16" s="10">
        <f>SUM(B14:B15)</f>
        <v>1142.8188600000001</v>
      </c>
      <c r="C16" s="10">
        <f>SUM(C14:C15)</f>
        <v>0.09</v>
      </c>
      <c r="D16" s="10">
        <f>SUM(D14:D15)</f>
        <v>0</v>
      </c>
      <c r="E16" s="10">
        <f>SUM(E14:E15)</f>
        <v>-1951.2433600000002</v>
      </c>
      <c r="F16" s="10">
        <f>SUM(F14:F15)</f>
        <v>0</v>
      </c>
      <c r="G16" s="10">
        <f>SUM(G14:G15)</f>
        <v>0</v>
      </c>
      <c r="H16" s="10">
        <f>SUM(H14:H15)</f>
        <v>0</v>
      </c>
      <c r="I16" s="10">
        <f>SUM(I14:I15)</f>
        <v>0</v>
      </c>
      <c r="J16" s="10">
        <f>SUM(J14:J15)</f>
        <v>0</v>
      </c>
      <c r="K16" s="10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E27" sqref="E27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28</v>
      </c>
      <c r="C10" s="3" t="s">
        <v>0</v>
      </c>
      <c r="D10" s="3" t="s">
        <v>8</v>
      </c>
      <c r="E10" s="3" t="s">
        <v>29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C27" sqref="C27"/>
    </sheetView>
  </sheetViews>
  <sheetFormatPr defaultRowHeight="14.25" x14ac:dyDescent="0.2"/>
  <cols>
    <col min="1" max="1" width="37.125" customWidth="1"/>
  </cols>
  <sheetData>
    <row r="10" spans="1:12" ht="60" x14ac:dyDescent="0.25">
      <c r="A10" s="2"/>
      <c r="B10" s="2" t="s">
        <v>21</v>
      </c>
      <c r="C10" s="3" t="s">
        <v>0</v>
      </c>
      <c r="D10" s="3" t="s">
        <v>8</v>
      </c>
      <c r="E10" s="3" t="s">
        <v>24</v>
      </c>
      <c r="F10" s="3" t="s">
        <v>25</v>
      </c>
      <c r="G10" s="3" t="s">
        <v>26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27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21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22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23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9"/>
  <sheetViews>
    <sheetView rightToLeft="1" workbookViewId="0">
      <selection activeCell="K19" sqref="K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16</v>
      </c>
      <c r="J10" s="2"/>
      <c r="K10" s="3" t="s">
        <v>17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18</v>
      </c>
      <c r="B15" s="6">
        <v>1121763</v>
      </c>
      <c r="C15" s="6"/>
      <c r="D15" s="6"/>
      <c r="E15" s="6"/>
      <c r="F15" s="6"/>
      <c r="G15" s="6"/>
      <c r="H15" s="6"/>
      <c r="I15" s="6">
        <v>0</v>
      </c>
      <c r="J15" s="6"/>
      <c r="K15" s="18">
        <f>-(161276+17356.69+59717.08+1712893.59)/1000</f>
        <v>-1951.2433600000002</v>
      </c>
    </row>
    <row r="16" spans="1:11" ht="15.75" x14ac:dyDescent="0.25">
      <c r="A16" s="9" t="s">
        <v>19</v>
      </c>
      <c r="B16" s="6"/>
      <c r="C16" s="6"/>
      <c r="D16" s="6"/>
      <c r="E16" s="6"/>
      <c r="F16" s="6"/>
      <c r="G16" s="6"/>
      <c r="H16" s="6"/>
      <c r="I16" s="9">
        <v>0</v>
      </c>
      <c r="J16" s="6"/>
      <c r="K16" s="19">
        <f>K15</f>
        <v>-1951.2433600000002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14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16"/>
      <c r="J18" s="16"/>
      <c r="K18" s="14"/>
    </row>
    <row r="19" spans="1:11" ht="15.75" x14ac:dyDescent="0.25">
      <c r="A19" s="9" t="s">
        <v>20</v>
      </c>
      <c r="B19" s="6"/>
      <c r="C19" s="6"/>
      <c r="D19" s="6"/>
      <c r="E19" s="6"/>
      <c r="F19" s="6"/>
      <c r="G19" s="6"/>
      <c r="H19" s="6"/>
      <c r="I19" s="20">
        <f>I16</f>
        <v>0</v>
      </c>
      <c r="J19" s="16"/>
      <c r="K19" s="19">
        <f>K16</f>
        <v>-1951.2433600000002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tabSelected="1" workbookViewId="0">
      <selection activeCell="A18" sqref="A18"/>
    </sheetView>
  </sheetViews>
  <sheetFormatPr defaultRowHeight="14.25" x14ac:dyDescent="0.2"/>
  <cols>
    <col min="1" max="1" width="33.5" customWidth="1"/>
    <col min="9" max="9" width="9.87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ht="15.75" x14ac:dyDescent="0.25">
      <c r="A13" s="15" t="s">
        <v>48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7" t="s">
        <v>13</v>
      </c>
      <c r="B14" s="6"/>
      <c r="C14" s="11"/>
      <c r="D14" s="11"/>
      <c r="E14" s="11"/>
      <c r="F14" s="11"/>
      <c r="G14" s="11"/>
      <c r="H14" s="6"/>
      <c r="I14" s="6"/>
      <c r="J14" s="6"/>
    </row>
    <row r="15" spans="1:11" ht="15" x14ac:dyDescent="0.25">
      <c r="A15" s="8" t="s">
        <v>49</v>
      </c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 t="s">
        <v>50</v>
      </c>
      <c r="B16" s="6">
        <v>333013</v>
      </c>
      <c r="C16" s="11"/>
      <c r="D16" s="11"/>
      <c r="E16" s="11"/>
      <c r="F16" s="11"/>
      <c r="G16" s="11"/>
      <c r="H16" s="16">
        <v>0.15</v>
      </c>
      <c r="I16" s="17">
        <f>1142818.86/1000</f>
        <v>1142.8188600000001</v>
      </c>
      <c r="J16" s="16">
        <v>0.09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15</v>
      </c>
      <c r="B18" s="6"/>
      <c r="C18" s="6"/>
      <c r="D18" s="6"/>
      <c r="E18" s="6"/>
      <c r="F18" s="6"/>
      <c r="G18" s="6"/>
      <c r="H18" s="23">
        <f>H16</f>
        <v>0.15</v>
      </c>
      <c r="I18" s="23">
        <f>I16</f>
        <v>1142.8188600000001</v>
      </c>
      <c r="J18" s="9">
        <f>J16</f>
        <v>0.09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BLL</dc:creator>
  <cp:lastModifiedBy>BLL</cp:lastModifiedBy>
  <dcterms:created xsi:type="dcterms:W3CDTF">2022-03-09T13:33:11Z</dcterms:created>
  <dcterms:modified xsi:type="dcterms:W3CDTF">2022-03-10T09:37:05Z</dcterms:modified>
</cp:coreProperties>
</file>