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 G" sheetId="1" r:id="rId1"/>
    <sheet name="נספח ב5 - G" sheetId="2" r:id="rId2"/>
  </sheets>
  <externalReferences>
    <externalReference r:id="rId3"/>
    <externalReference r:id="rId4"/>
    <externalReference r:id="rId5"/>
    <externalReference r:id="rId6"/>
    <externalReference r:id="rId7"/>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#REF!</definedName>
    <definedName name="mess1" localSheetId="1">#REF!</definedName>
    <definedName name="mess1">#REF!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<sst xmlns="http://schemas.openxmlformats.org/spreadsheetml/2006/main" count="88" uniqueCount="70">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</sst>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41" formatCode="_ * #,##0_ ;_ * \-#,##0_ ;_ * &quot;-&quot;_ ;_ @_ "/>
    <numFmt numFmtId="164" formatCode="0.0"/>
  </numFmts>
  <fonts count="14" x14ac:knownFonts="1">
    <font>
      <sz val="10"/>
      <color theme="1"/>
      <name val="Arial"/>
      <family val="2"/>
      <charset val="177"/>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sz val="10"/>
      <color theme="1"/>
      <name val="Arial"/>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u/>
      <sz val="10"/>
      <color indexed="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1" fillId="0" borderId="0">
      <alignment wrapText="1"/>
    </xf>
    <xf numFmtId="41" fontId="6" fillId="0" borderId="0" applyFont="0" applyFill="0" applyBorder="0" applyAlignment="0" applyProtection="0"/>
    <xf numFmtId="42" fontId="6" fillId="0" borderId="0" applyFont="0" applyFill="0" applyBorder="0" applyAlignment="0" applyProtection="0"/>
    <xf numFmtId="0" fontId="13" fillId="0" borderId="0" applyNumberFormat="0" applyFill="0" applyBorder="0">
      <protection locked="0"/>
    </xf>
    <xf numFmtId="9" fontId="1" fillId="0" borderId="0" applyFont="0" applyFill="0" applyBorder="0" applyAlignment="0" applyProtection="0"/>
  </cellStyleXfs>
  <cellXfs count="45">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7" fillId="0" borderId="0" xfId="2" applyFont="1" applyProtection="1"/>
    <xf numFmtId="0" fontId="8" fillId="0" borderId="0" xfId="3" applyFont="1" applyFill="1" applyBorder="1" applyAlignment="1" applyProtection="1">
      <alignment horizontal="right" vertical="center"/>
    </xf>
    <xf numFmtId="0" fontId="3" fillId="0" borderId="0" xfId="2" applyFont="1" applyFill="1" applyBorder="1" applyProtection="1"/>
    <xf numFmtId="0" fontId="10" fillId="3" borderId="6" xfId="2" applyFont="1" applyFill="1" applyBorder="1" applyAlignment="1" applyProtection="1">
      <alignment vertical="top" wrapText="1"/>
    </xf>
    <xf numFmtId="0" fontId="10" fillId="3" borderId="7" xfId="2" applyFont="1" applyFill="1" applyBorder="1" applyAlignment="1" applyProtection="1">
      <alignment horizontal="center" vertical="top" wrapText="1"/>
    </xf>
    <xf numFmtId="0" fontId="10" fillId="3" borderId="7" xfId="2" applyFont="1" applyFill="1" applyBorder="1" applyAlignment="1" applyProtection="1">
      <alignment horizontal="center" vertical="top" wrapText="1" readingOrder="2"/>
    </xf>
    <xf numFmtId="0" fontId="10" fillId="3" borderId="8" xfId="2" applyFont="1" applyFill="1" applyBorder="1" applyAlignment="1" applyProtection="1">
      <alignment horizontal="center" vertical="top" wrapText="1" readingOrder="2"/>
    </xf>
    <xf numFmtId="0" fontId="10" fillId="3" borderId="9" xfId="2" applyFont="1" applyFill="1" applyBorder="1" applyAlignment="1" applyProtection="1">
      <alignment horizontal="center" vertical="top" wrapText="1" readingOrder="2"/>
    </xf>
    <xf numFmtId="0" fontId="10" fillId="3" borderId="6" xfId="2" applyFont="1" applyFill="1" applyBorder="1" applyAlignment="1" applyProtection="1">
      <alignment horizontal="right" vertical="top" wrapText="1"/>
    </xf>
    <xf numFmtId="164" fontId="10" fillId="3" borderId="11" xfId="2" applyNumberFormat="1" applyFont="1" applyFill="1" applyBorder="1" applyAlignment="1" applyProtection="1">
      <alignment horizontal="center" vertical="top" wrapText="1"/>
    </xf>
    <xf numFmtId="49" fontId="10" fillId="3" borderId="12" xfId="2" applyNumberFormat="1" applyFont="1" applyFill="1" applyBorder="1" applyAlignment="1" applyProtection="1">
      <alignment horizontal="center" vertical="top" wrapText="1"/>
    </xf>
    <xf numFmtId="49" fontId="10" fillId="3" borderId="13" xfId="2" applyNumberFormat="1" applyFont="1" applyFill="1" applyBorder="1" applyAlignment="1" applyProtection="1">
      <alignment horizontal="center" vertical="top" wrapText="1"/>
    </xf>
    <xf numFmtId="49" fontId="10" fillId="3" borderId="9" xfId="2" applyNumberFormat="1" applyFont="1" applyFill="1" applyBorder="1" applyAlignment="1" applyProtection="1">
      <alignment horizontal="center" vertical="top" wrapText="1"/>
    </xf>
    <xf numFmtId="49" fontId="10" fillId="3" borderId="11" xfId="2" applyNumberFormat="1" applyFont="1" applyFill="1" applyBorder="1" applyAlignment="1" applyProtection="1">
      <alignment horizontal="center" vertical="top" wrapText="1"/>
    </xf>
    <xf numFmtId="49" fontId="10" fillId="3" borderId="14" xfId="2" applyNumberFormat="1" applyFont="1" applyFill="1" applyBorder="1" applyAlignment="1" applyProtection="1">
      <alignment horizontal="center" vertical="top" wrapText="1"/>
    </xf>
    <xf numFmtId="0" fontId="3" fillId="4" borderId="10" xfId="2" applyFont="1" applyFill="1" applyBorder="1" applyAlignment="1" applyProtection="1">
      <alignment horizontal="right" vertical="center" wrapText="1"/>
    </xf>
    <xf numFmtId="9" fontId="11" fillId="4" borderId="11" xfId="3" applyNumberFormat="1" applyFont="1" applyFill="1" applyBorder="1" applyAlignment="1" applyProtection="1">
      <alignment horizontal="center" vertical="center" wrapText="1" readingOrder="2"/>
    </xf>
    <xf numFmtId="9" fontId="11" fillId="4" borderId="15" xfId="3"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3" borderId="16" xfId="2" applyFont="1" applyFill="1" applyBorder="1" applyAlignment="1" applyProtection="1">
      <alignment horizontal="center" vertical="top" wrapText="1" readingOrder="2"/>
    </xf>
    <xf numFmtId="0" fontId="10" fillId="3" borderId="17" xfId="2" applyFont="1" applyFill="1" applyBorder="1" applyAlignment="1" applyProtection="1">
      <alignment horizontal="right" vertical="top" wrapText="1"/>
    </xf>
    <xf numFmtId="49" fontId="10" fillId="3" borderId="3" xfId="2" applyNumberFormat="1" applyFont="1" applyFill="1" applyBorder="1" applyAlignment="1" applyProtection="1">
      <alignment horizontal="center" vertical="top" wrapText="1"/>
    </xf>
    <xf numFmtId="0" fontId="3" fillId="0" borderId="0" xfId="2" applyFont="1" applyAlignment="1" applyProtection="1"/>
    <xf numFmtId="0" fontId="9" fillId="3" borderId="1" xfId="2" applyFont="1" applyFill="1" applyBorder="1" applyAlignment="1" applyProtection="1">
      <alignment horizontal="center" vertical="center" wrapText="1"/>
    </xf>
    <xf numFmtId="0" fontId="9" fillId="3" borderId="5"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10" fillId="3" borderId="2" xfId="2" applyFont="1" applyFill="1" applyBorder="1" applyAlignment="1" applyProtection="1">
      <alignment horizontal="center" vertical="top" wrapText="1"/>
    </xf>
    <xf numFmtId="0" fontId="10" fillId="3" borderId="3" xfId="2" applyFont="1" applyFill="1" applyBorder="1" applyAlignment="1" applyProtection="1">
      <alignment horizontal="center" vertical="top" wrapText="1"/>
    </xf>
    <xf numFmtId="0" fontId="10" fillId="3"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8">
    <cellStyle name="Comma [0]" xfId="4"/>
    <cellStyle name="Currency [0]" xfId="5"/>
    <cellStyle name="Hyperlink" xfId="6"/>
    <cellStyle name="Normal" xfId="0" builtinId="0"/>
    <cellStyle name="Normal 2" xfId="2"/>
    <cellStyle name="Normal_Aform4v2" xfId="1"/>
    <cellStyle name="Normal_Aform4v2 2" xfId="3"/>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tunim_510930654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לרופאים בע"מ</v>
          </cell>
          <cell r="F13">
            <v>2016</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1230</v>
          </cell>
          <cell r="E14">
            <v>315</v>
          </cell>
          <cell r="F14">
            <v>770</v>
          </cell>
          <cell r="G14">
            <v>50</v>
          </cell>
          <cell r="H14">
            <v>14</v>
          </cell>
          <cell r="I14">
            <v>32</v>
          </cell>
          <cell r="J14">
            <v>49</v>
          </cell>
          <cell r="K14">
            <v>0</v>
          </cell>
        </row>
      </sheetData>
      <sheetData sheetId="7"/>
      <sheetData sheetId="8"/>
      <sheetData sheetId="9">
        <row r="14">
          <cell r="D14">
            <v>1303</v>
          </cell>
          <cell r="E14">
            <v>1</v>
          </cell>
          <cell r="F14">
            <v>321</v>
          </cell>
          <cell r="G14">
            <v>665</v>
          </cell>
          <cell r="H14">
            <v>285</v>
          </cell>
          <cell r="I14">
            <v>27</v>
          </cell>
          <cell r="J14">
            <v>4</v>
          </cell>
          <cell r="K14">
            <v>9</v>
          </cell>
          <cell r="L14">
            <v>9</v>
          </cell>
          <cell r="M14">
            <v>0</v>
          </cell>
          <cell r="N14">
            <v>0</v>
          </cell>
          <cell r="O14">
            <v>0</v>
          </cell>
          <cell r="P14">
            <v>0</v>
          </cell>
          <cell r="Q14">
            <v>0</v>
          </cell>
          <cell r="R14">
            <v>2</v>
          </cell>
          <cell r="S14">
            <v>1</v>
          </cell>
          <cell r="T14">
            <v>1</v>
          </cell>
          <cell r="U14">
            <v>0</v>
          </cell>
          <cell r="V14">
            <v>0</v>
          </cell>
          <cell r="W14">
            <v>0</v>
          </cell>
          <cell r="X14">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G16" sqref="G16"/>
    </sheetView>
  </sheetViews>
  <sheetFormatPr defaultRowHeight="12.75" x14ac:dyDescent="0.2"/>
  <cols>
    <col min="1" max="1" width="2.42578125" style="27" customWidth="1"/>
    <col min="2" max="2" width="21" style="27" customWidth="1"/>
    <col min="3" max="8" width="6.28515625" style="27" customWidth="1"/>
    <col min="9" max="9" width="7.42578125" style="27" customWidth="1"/>
    <col min="10" max="10" width="7" style="27" customWidth="1"/>
    <col min="11" max="15" width="5.85546875" style="27" customWidth="1"/>
    <col min="16" max="16" width="7.85546875" style="27" customWidth="1"/>
    <col min="17" max="30" width="9.140625" style="3"/>
    <col min="31" max="16384" width="9.140625" style="27"/>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יהב - קרן השתלמות וחסכון לרופאים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2016</v>
      </c>
      <c r="C3" s="2"/>
      <c r="D3" s="2"/>
      <c r="E3" s="2"/>
      <c r="F3" s="2"/>
      <c r="G3" s="2"/>
      <c r="H3" s="2"/>
      <c r="I3" s="2"/>
      <c r="J3" s="2"/>
      <c r="K3" s="2"/>
      <c r="L3" s="2"/>
      <c r="M3" s="2"/>
      <c r="N3" s="2"/>
      <c r="O3" s="2"/>
      <c r="P3" s="2"/>
    </row>
    <row r="4" spans="2:16" ht="18.75" x14ac:dyDescent="0.3">
      <c r="B4"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8"/>
      <c r="C6" s="2"/>
      <c r="D6" s="2"/>
      <c r="E6" s="2"/>
      <c r="F6" s="2"/>
      <c r="G6" s="2"/>
      <c r="H6" s="2"/>
      <c r="I6" s="2"/>
      <c r="J6" s="2"/>
      <c r="K6" s="2"/>
      <c r="L6" s="2"/>
      <c r="M6" s="2"/>
      <c r="N6" s="2"/>
      <c r="O6" s="2"/>
      <c r="P6" s="2"/>
    </row>
    <row r="7" spans="2:16" ht="28.5" customHeight="1" x14ac:dyDescent="0.2">
      <c r="B7" s="36" t="s">
        <v>2</v>
      </c>
      <c r="C7" s="39" t="s">
        <v>3</v>
      </c>
      <c r="D7" s="40"/>
      <c r="E7" s="40"/>
      <c r="F7" s="40"/>
      <c r="G7" s="40"/>
      <c r="H7" s="40"/>
      <c r="I7" s="41"/>
      <c r="J7" s="39" t="s">
        <v>4</v>
      </c>
      <c r="K7" s="40"/>
      <c r="L7" s="40"/>
      <c r="M7" s="40"/>
      <c r="N7" s="40"/>
      <c r="O7" s="40"/>
      <c r="P7" s="41"/>
    </row>
    <row r="8" spans="2:16" ht="28.5" customHeight="1" x14ac:dyDescent="0.2">
      <c r="B8" s="37"/>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8"/>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7" customHeight="1" x14ac:dyDescent="0.2">
      <c r="B10" s="21" t="s">
        <v>29</v>
      </c>
      <c r="C10" s="22">
        <f>IF('[5]נספח א4 - G'!$D$14=0,"",'[5]נספח א4 - G'!D14/'[5]נספח א4 - G'!$D$14)</f>
        <v>1</v>
      </c>
      <c r="D10" s="22">
        <f>IF('[5]נספח א4 - G'!$D$14=0,"",'[5]נספח א4 - G'!E14/'[5]נספח א4 - G'!$D$14)</f>
        <v>0.25609756097560976</v>
      </c>
      <c r="E10" s="22">
        <f>IF('[5]נספח א4 - G'!$D$14=0,"",'[5]נספח א4 - G'!F14/'[5]נספח א4 - G'!$D$14)</f>
        <v>0.62601626016260159</v>
      </c>
      <c r="F10" s="22">
        <f>IF('[5]נספח א4 - G'!$D$14=0,"",'[5]נספח א4 - G'!G14/'[5]נספח א4 - G'!$D$14)</f>
        <v>4.065040650406504E-2</v>
      </c>
      <c r="G10" s="22">
        <f>IF('[5]נספח א4 - G'!$D$14=0,"",'[5]נספח א4 - G'!H14/'[5]נספח א4 - G'!$D$14)</f>
        <v>1.1382113821138212E-2</v>
      </c>
      <c r="H10" s="22">
        <f>IF('[5]נספח א4 - G'!$D$14=0,"",'[5]נספח א4 - G'!I14/'[5]נספח א4 - G'!$D$14)</f>
        <v>2.6016260162601626E-2</v>
      </c>
      <c r="I10" s="22">
        <f>IF('[5]נספח א4 - G'!$D$14=0,"",'[5]נספח א4 - G'!J14/'[5]נספח א4 - G'!$D$14)</f>
        <v>3.9837398373983743E-2</v>
      </c>
      <c r="J10" s="22" t="str">
        <f>IF('[5]נספח א4 - G'!$K$14=0,"",'[5]נספח א4 - G'!K14/'[5]נספח א4 - G'!$K$14)</f>
        <v/>
      </c>
      <c r="K10" s="22" t="str">
        <f>IF('[5]נספח א4 - G'!$K$14=0,"",'[5]נספח א4 - G'!L14/'[5]נספח א4 - G'!$K$14)</f>
        <v/>
      </c>
      <c r="L10" s="22" t="str">
        <f>IF('[5]נספח א4 - G'!$K$14=0,"",'[5]נספח א4 - G'!M14/'[5]נספח א4 - G'!$K$14)</f>
        <v/>
      </c>
      <c r="M10" s="22" t="str">
        <f>IF('[5]נספח א4 - G'!$K$14=0,"",'[5]נספח א4 - G'!N14/'[5]נספח א4 - G'!$K$14)</f>
        <v/>
      </c>
      <c r="N10" s="22" t="str">
        <f>IF('[5]נספח א4 - G'!$K$14=0,"",'[5]נספח א4 - G'!O14/'[5]נספח א4 - G'!$K$14)</f>
        <v/>
      </c>
      <c r="O10" s="22" t="str">
        <f>IF('[5]נספח א4 - G'!$K$14=0,"",'[5]נספח א4 - G'!P14/'[5]נספח א4 - G'!$K$14)</f>
        <v/>
      </c>
      <c r="P10" s="23" t="str">
        <f>IF('[5]נספח א4 - G'!$K$14=0,"",'[5]נספח א4 - G'!Q14/'[5]נספח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ht="29.25" customHeight="1" x14ac:dyDescent="0.2">
      <c r="B13" s="42" t="s">
        <v>31</v>
      </c>
      <c r="C13" s="42"/>
      <c r="D13" s="42"/>
      <c r="E13" s="42"/>
      <c r="F13" s="42"/>
      <c r="G13" s="42"/>
      <c r="H13" s="42"/>
      <c r="I13" s="42"/>
      <c r="J13" s="42"/>
      <c r="K13" s="42"/>
      <c r="L13" s="42"/>
      <c r="M13" s="42"/>
      <c r="N13" s="42"/>
      <c r="O13" s="42"/>
      <c r="P13" s="42"/>
    </row>
    <row r="14" spans="2:16" ht="19.5" customHeight="1" x14ac:dyDescent="0.2">
      <c r="B14" s="42" t="s">
        <v>32</v>
      </c>
      <c r="C14" s="42"/>
      <c r="D14" s="42"/>
      <c r="E14" s="42"/>
      <c r="F14" s="42"/>
      <c r="G14" s="42"/>
      <c r="H14" s="42"/>
      <c r="I14" s="42"/>
      <c r="J14" s="42"/>
      <c r="K14" s="42"/>
      <c r="L14" s="42"/>
      <c r="M14" s="42"/>
      <c r="N14" s="42"/>
      <c r="O14" s="42"/>
      <c r="P14" s="42"/>
    </row>
    <row r="15" spans="2:16" ht="45.75" customHeight="1" x14ac:dyDescent="0.2">
      <c r="B15" s="43" t="s">
        <v>33</v>
      </c>
      <c r="C15" s="43"/>
      <c r="D15" s="43"/>
      <c r="E15" s="43"/>
      <c r="F15" s="43"/>
      <c r="G15" s="43"/>
      <c r="H15" s="43"/>
      <c r="I15" s="43"/>
      <c r="J15" s="43"/>
      <c r="K15" s="43"/>
      <c r="L15" s="43"/>
      <c r="M15" s="43"/>
      <c r="N15" s="43"/>
      <c r="O15" s="43"/>
      <c r="P15" s="43"/>
    </row>
    <row r="16" spans="2:16" x14ac:dyDescent="0.2">
      <c r="B16" s="28"/>
    </row>
    <row r="17" spans="3:16" x14ac:dyDescent="0.2">
      <c r="C17" s="29"/>
      <c r="D17" s="29"/>
      <c r="E17" s="29"/>
      <c r="F17" s="29"/>
      <c r="G17" s="29"/>
      <c r="H17" s="29"/>
      <c r="I17" s="29"/>
      <c r="J17" s="29"/>
      <c r="K17" s="29"/>
      <c r="L17" s="29"/>
      <c r="M17" s="29"/>
      <c r="N17" s="29"/>
      <c r="O17" s="29"/>
      <c r="P17" s="29"/>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G16" sqref="G16"/>
    </sheetView>
  </sheetViews>
  <sheetFormatPr defaultRowHeight="12.75" x14ac:dyDescent="0.2"/>
  <cols>
    <col min="1" max="1" width="1.5703125" style="30" customWidth="1"/>
    <col min="2" max="2" width="21" style="2" customWidth="1"/>
    <col min="3" max="16" width="6" style="2" customWidth="1"/>
    <col min="17" max="23" width="6" style="30" customWidth="1"/>
    <col min="24" max="16384" width="9.140625" style="30"/>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יהב - קרן השתלמות וחסכון לרופאים בע"מ</v>
      </c>
    </row>
    <row r="3" spans="2:23" ht="15.75" x14ac:dyDescent="0.25">
      <c r="B3" s="5" t="str">
        <f>CONCATENATE([5]הוראות!Z13,[5]הוראות!F13)</f>
        <v>הנתונים ביחידות בודדות לשנת 2016</v>
      </c>
    </row>
    <row r="4" spans="2:23" ht="18.75" x14ac:dyDescent="0.3">
      <c r="B4" t="s">
        <v>0</v>
      </c>
      <c r="I4" s="6" t="s">
        <v>34</v>
      </c>
    </row>
    <row r="5" spans="2:23" ht="15" x14ac:dyDescent="0.2">
      <c r="B5" s="7"/>
    </row>
    <row r="6" spans="2:23" x14ac:dyDescent="0.2">
      <c r="B6" s="31"/>
    </row>
    <row r="7" spans="2:23" ht="24.75" customHeight="1" x14ac:dyDescent="0.2">
      <c r="B7" s="36" t="s">
        <v>2</v>
      </c>
      <c r="C7" s="39" t="s">
        <v>35</v>
      </c>
      <c r="D7" s="40"/>
      <c r="E7" s="40"/>
      <c r="F7" s="40"/>
      <c r="G7" s="40"/>
      <c r="H7" s="40"/>
      <c r="I7" s="41"/>
      <c r="J7" s="39" t="s">
        <v>36</v>
      </c>
      <c r="K7" s="40"/>
      <c r="L7" s="40"/>
      <c r="M7" s="40"/>
      <c r="N7" s="40"/>
      <c r="O7" s="40"/>
      <c r="P7" s="41"/>
      <c r="Q7" s="39" t="s">
        <v>37</v>
      </c>
      <c r="R7" s="40"/>
      <c r="S7" s="40"/>
      <c r="T7" s="40"/>
      <c r="U7" s="40"/>
      <c r="V7" s="40"/>
      <c r="W7" s="41"/>
    </row>
    <row r="8" spans="2:23" ht="39" customHeight="1" x14ac:dyDescent="0.2">
      <c r="B8" s="37"/>
      <c r="C8" s="14" t="str">
        <f>'[2]נספח ב4'!C8</f>
        <v>סה"כ</v>
      </c>
      <c r="D8" s="11" t="s">
        <v>6</v>
      </c>
      <c r="E8" s="11" t="s">
        <v>38</v>
      </c>
      <c r="F8" s="11" t="s">
        <v>39</v>
      </c>
      <c r="G8" s="11" t="s">
        <v>40</v>
      </c>
      <c r="H8" s="12" t="s">
        <v>41</v>
      </c>
      <c r="I8" s="32" t="s">
        <v>42</v>
      </c>
      <c r="J8" s="33" t="str">
        <f>'[2]נספח ב4'!C8</f>
        <v>סה"כ</v>
      </c>
      <c r="K8" s="11" t="s">
        <v>43</v>
      </c>
      <c r="L8" s="11" t="s">
        <v>44</v>
      </c>
      <c r="M8" s="11" t="s">
        <v>7</v>
      </c>
      <c r="N8" s="11" t="s">
        <v>8</v>
      </c>
      <c r="O8" s="12" t="s">
        <v>9</v>
      </c>
      <c r="P8" s="32" t="s">
        <v>45</v>
      </c>
      <c r="Q8" s="33" t="str">
        <f>J8</f>
        <v>סה"כ</v>
      </c>
      <c r="R8" s="11" t="s">
        <v>43</v>
      </c>
      <c r="S8" s="11" t="s">
        <v>44</v>
      </c>
      <c r="T8" s="11" t="s">
        <v>7</v>
      </c>
      <c r="U8" s="11" t="s">
        <v>8</v>
      </c>
      <c r="V8" s="12" t="s">
        <v>9</v>
      </c>
      <c r="W8" s="32" t="s">
        <v>45</v>
      </c>
    </row>
    <row r="9" spans="2:23" ht="14.25" customHeight="1" x14ac:dyDescent="0.2">
      <c r="B9" s="38"/>
      <c r="C9" s="19" t="s">
        <v>46</v>
      </c>
      <c r="D9" s="16" t="s">
        <v>47</v>
      </c>
      <c r="E9" s="17" t="s">
        <v>48</v>
      </c>
      <c r="F9" s="16" t="s">
        <v>49</v>
      </c>
      <c r="G9" s="16" t="s">
        <v>50</v>
      </c>
      <c r="H9" s="34" t="s">
        <v>51</v>
      </c>
      <c r="I9" s="18" t="s">
        <v>52</v>
      </c>
      <c r="J9" s="20" t="s">
        <v>53</v>
      </c>
      <c r="K9" s="16" t="s">
        <v>54</v>
      </c>
      <c r="L9" s="16" t="s">
        <v>55</v>
      </c>
      <c r="M9" s="20" t="s">
        <v>56</v>
      </c>
      <c r="N9" s="16" t="s">
        <v>57</v>
      </c>
      <c r="O9" s="34" t="s">
        <v>58</v>
      </c>
      <c r="P9" s="18" t="s">
        <v>59</v>
      </c>
      <c r="Q9" s="20" t="s">
        <v>60</v>
      </c>
      <c r="R9" s="16" t="s">
        <v>61</v>
      </c>
      <c r="S9" s="17" t="s">
        <v>62</v>
      </c>
      <c r="T9" s="16" t="s">
        <v>63</v>
      </c>
      <c r="U9" s="16" t="s">
        <v>64</v>
      </c>
      <c r="V9" s="34" t="s">
        <v>65</v>
      </c>
      <c r="W9" s="18" t="s">
        <v>66</v>
      </c>
    </row>
    <row r="10" spans="2:23" ht="25.5" x14ac:dyDescent="0.2">
      <c r="B10" s="21" t="s">
        <v>29</v>
      </c>
      <c r="C10" s="22">
        <f>IF('[5]נספח א5 - G'!$D$14=0,"",'[5]נספח א5 - G'!D14/'[5]נספח א5 - G'!$D$14)</f>
        <v>1</v>
      </c>
      <c r="D10" s="22">
        <f>IF('[5]נספח א5 - G'!$D$14=0,"",'[5]נספח א5 - G'!E14/'[5]נספח א5 - G'!$D$14)</f>
        <v>7.6745970836531081E-4</v>
      </c>
      <c r="E10" s="22">
        <f>IF('[5]נספח א5 - G'!$D$14=0,"",'[5]נספח א5 - G'!F14/'[5]נספח א5 - G'!$D$14)</f>
        <v>0.24635456638526476</v>
      </c>
      <c r="F10" s="22">
        <f>IF('[5]נספח א5 - G'!$D$14=0,"",'[5]נספח א5 - G'!G14/'[5]נספח א5 - G'!$D$14)</f>
        <v>0.51036070606293171</v>
      </c>
      <c r="G10" s="22">
        <f>IF('[5]נספח א5 - G'!$D$14=0,"",'[5]נספח א5 - G'!H14/'[5]נספח א5 - G'!$D$14)</f>
        <v>0.21872601688411358</v>
      </c>
      <c r="H10" s="22">
        <f>IF('[5]נספח א5 - G'!$D$14=0,"",'[5]נספח א5 - G'!I14/'[5]נספח א5 - G'!$D$14)</f>
        <v>2.0721412125863391E-2</v>
      </c>
      <c r="I10" s="22">
        <f>IF('[5]נספח א5 - G'!$D$14=0,"",'[5]נספח א5 - G'!J14/'[5]נספח א5 - G'!$D$14)</f>
        <v>3.0698388334612432E-3</v>
      </c>
      <c r="J10" s="22">
        <f>IF('[5]נספח א5 - G'!$K$14=0,"",'[5]נספח א5 - G'!K14/'[5]נספח א5 - G'!$K$14)</f>
        <v>1</v>
      </c>
      <c r="K10" s="22">
        <f>IF('[5]נספח א5 - G'!$K$14=0,"",'[5]נספח א5 - G'!L14/'[5]נספח א5 - G'!$K$14)</f>
        <v>1</v>
      </c>
      <c r="L10" s="22">
        <f>IF('[5]נספח א5 - G'!$K$14=0,"",'[5]נספח א5 - G'!M14/'[5]נספח א5 - G'!$K$14)</f>
        <v>0</v>
      </c>
      <c r="M10" s="22">
        <f>IF('[5]נספח א5 - G'!$K$14=0,"",'[5]נספח א5 - G'!N14/'[5]נספח א5 - G'!$K$14)</f>
        <v>0</v>
      </c>
      <c r="N10" s="22">
        <f>IF('[5]נספח א5 - G'!$K$14=0,"",'[5]נספח א5 - G'!O14/'[5]נספח א5 - G'!$K$14)</f>
        <v>0</v>
      </c>
      <c r="O10" s="22">
        <f>IF('[5]נספח א5 - G'!$K$14=0,"",'[5]נספח א5 - G'!P14/'[5]נספח א5 - G'!$K$14)</f>
        <v>0</v>
      </c>
      <c r="P10" s="22">
        <f>IF('[5]נספח א5 - G'!$K$14=0,"",'[5]נספח א5 - G'!Q14/'[5]נספח א5 - G'!$K$14)</f>
        <v>0</v>
      </c>
      <c r="Q10" s="22">
        <f>IF('[5]נספח א5 - G'!$R$14=0,"",'[5]נספח א5 - G'!R14/'[5]נספח א5 - G'!$R$14)</f>
        <v>1</v>
      </c>
      <c r="R10" s="22">
        <f>IF('[5]נספח א5 - G'!$R$14=0,"",'[5]נספח א5 - G'!S14/'[5]נספח א5 - G'!$R$14)</f>
        <v>0.5</v>
      </c>
      <c r="S10" s="22">
        <f>IF('[5]נספח א5 - G'!$R$14=0,"",'[5]נספח א5 - G'!T14/'[5]נספח א5 - G'!$R$14)</f>
        <v>0.5</v>
      </c>
      <c r="T10" s="22">
        <f>IF('[5]נספח א5 - G'!$R$14=0,"",'[5]נספח א5 - G'!U14/'[5]נספח א5 - G'!$R$14)</f>
        <v>0</v>
      </c>
      <c r="U10" s="22">
        <f>IF('[5]נספח א5 - G'!$R$14=0,"",'[5]נספח א5 - G'!V14/'[5]נספח א5 - G'!$R$14)</f>
        <v>0</v>
      </c>
      <c r="V10" s="22">
        <f>IF('[5]נספח א5 - G'!$R$14=0,"",'[5]נספח א5 - G'!W14/'[5]נספח א5 - G'!$R$14)</f>
        <v>0</v>
      </c>
      <c r="W10" s="23">
        <f>IF('[5]נספח א5 - G'!$R$14=0,"",'[5]נספח א5 - G'!X14/'[5]נספח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42" t="s">
        <v>31</v>
      </c>
      <c r="C13" s="42"/>
      <c r="D13" s="42"/>
      <c r="E13" s="42"/>
      <c r="F13" s="42"/>
      <c r="G13" s="42"/>
      <c r="H13" s="42"/>
      <c r="I13" s="42"/>
      <c r="J13" s="42"/>
      <c r="K13" s="42"/>
      <c r="L13" s="42"/>
      <c r="M13" s="42"/>
      <c r="N13" s="42"/>
      <c r="O13" s="42"/>
      <c r="P13" s="42"/>
    </row>
    <row r="14" spans="2:23" ht="30.75" customHeight="1" x14ac:dyDescent="0.2">
      <c r="B14" s="43" t="s">
        <v>67</v>
      </c>
      <c r="C14" s="43"/>
      <c r="D14" s="43"/>
      <c r="E14" s="43"/>
      <c r="F14" s="43"/>
      <c r="G14" s="43"/>
      <c r="H14" s="43"/>
      <c r="I14" s="43"/>
      <c r="J14" s="43"/>
      <c r="K14" s="43"/>
      <c r="L14" s="43"/>
      <c r="M14" s="43"/>
      <c r="N14" s="43"/>
      <c r="O14" s="43"/>
      <c r="P14" s="43"/>
    </row>
    <row r="15" spans="2:23" ht="31.5" customHeight="1" x14ac:dyDescent="0.2">
      <c r="B15" s="43" t="s">
        <v>68</v>
      </c>
      <c r="C15" s="43"/>
      <c r="D15" s="43"/>
      <c r="E15" s="43"/>
      <c r="F15" s="43"/>
      <c r="G15" s="43"/>
      <c r="H15" s="43"/>
      <c r="I15" s="43"/>
      <c r="J15" s="43"/>
      <c r="K15" s="43"/>
      <c r="L15" s="43"/>
      <c r="M15" s="43"/>
      <c r="N15" s="43"/>
      <c r="O15" s="43"/>
      <c r="P15" s="43"/>
    </row>
    <row r="16" spans="2:23" ht="30.75" customHeight="1" x14ac:dyDescent="0.2">
      <c r="B16" s="43" t="s">
        <v>69</v>
      </c>
      <c r="C16" s="43"/>
      <c r="D16" s="43"/>
      <c r="E16" s="43"/>
      <c r="F16" s="43"/>
      <c r="G16" s="43"/>
      <c r="H16" s="43"/>
      <c r="I16" s="43"/>
      <c r="J16" s="43"/>
      <c r="K16" s="43"/>
      <c r="L16" s="43"/>
      <c r="M16" s="43"/>
      <c r="N16" s="43"/>
      <c r="O16" s="43"/>
      <c r="P16" s="43"/>
    </row>
    <row r="17" spans="3:4" x14ac:dyDescent="0.2">
      <c r="C17" s="35"/>
      <c r="D17" s="35"/>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2017-03-27T07:22:07Z</dcterms:created>
  <dcterms:modified xsi:type="dcterms:W3CDTF">2017-03-27T08:28:28Z</dcterms:modified>
</cp:coreProperties>
</file>